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5" i="1"/>
  <c r="K6" i="1"/>
  <c r="K7" i="1"/>
  <c r="K8" i="1"/>
  <c r="K9" i="1"/>
  <c r="K10" i="1"/>
  <c r="K11" i="1"/>
  <c r="K12" i="1"/>
  <c r="K13" i="1"/>
  <c r="K14" i="1"/>
  <c r="K15" i="1"/>
  <c r="K16" i="1"/>
  <c r="K4" i="1"/>
  <c r="J17" i="1"/>
  <c r="B17" i="1"/>
  <c r="I17" i="1"/>
  <c r="E17" i="1"/>
  <c r="J5" i="1"/>
  <c r="J4" i="1"/>
  <c r="B4" i="1"/>
  <c r="I15" i="1"/>
  <c r="F5" i="1"/>
  <c r="I5" i="1" s="1"/>
  <c r="F6" i="1"/>
  <c r="I6" i="1" s="1"/>
  <c r="J6" i="1" s="1"/>
  <c r="F7" i="1"/>
  <c r="I7" i="1" s="1"/>
  <c r="J7" i="1" s="1"/>
  <c r="F8" i="1"/>
  <c r="I8" i="1" s="1"/>
  <c r="J8" i="1" s="1"/>
  <c r="F9" i="1"/>
  <c r="I9" i="1" s="1"/>
  <c r="J9" i="1" s="1"/>
  <c r="F10" i="1"/>
  <c r="I10" i="1" s="1"/>
  <c r="J10" i="1" s="1"/>
  <c r="F11" i="1"/>
  <c r="I11" i="1" s="1"/>
  <c r="J11" i="1" s="1"/>
  <c r="F12" i="1"/>
  <c r="I12" i="1" s="1"/>
  <c r="J12" i="1" s="1"/>
  <c r="F13" i="1"/>
  <c r="I13" i="1" s="1"/>
  <c r="J13" i="1" s="1"/>
  <c r="F14" i="1"/>
  <c r="I14" i="1" s="1"/>
  <c r="J14" i="1" s="1"/>
  <c r="F15" i="1"/>
  <c r="F16" i="1"/>
  <c r="I16" i="1" s="1"/>
  <c r="J16" i="1" s="1"/>
  <c r="F4" i="1"/>
  <c r="I4" i="1" s="1"/>
  <c r="G17" i="1"/>
  <c r="B6" i="1"/>
  <c r="B7" i="1"/>
  <c r="E7" i="1" s="1"/>
  <c r="B8" i="1"/>
  <c r="E8" i="1" s="1"/>
  <c r="B9" i="1"/>
  <c r="E9" i="1" s="1"/>
  <c r="B10" i="1"/>
  <c r="E10" i="1" s="1"/>
  <c r="B11" i="1"/>
  <c r="E11" i="1" s="1"/>
  <c r="B12" i="1"/>
  <c r="E12" i="1" s="1"/>
  <c r="B13" i="1"/>
  <c r="E13" i="1" s="1"/>
  <c r="B14" i="1"/>
  <c r="B15" i="1"/>
  <c r="E15" i="1" s="1"/>
  <c r="B16" i="1"/>
  <c r="E16" i="1" s="1"/>
  <c r="E6" i="1"/>
  <c r="E14" i="1"/>
  <c r="E4" i="1"/>
  <c r="B5" i="1"/>
  <c r="E5" i="1" s="1"/>
  <c r="D17" i="1"/>
  <c r="H17" i="1"/>
  <c r="C17" i="1"/>
  <c r="J15" i="1" l="1"/>
  <c r="F17" i="1"/>
</calcChain>
</file>

<file path=xl/sharedStrings.xml><?xml version="1.0" encoding="utf-8"?>
<sst xmlns="http://schemas.openxmlformats.org/spreadsheetml/2006/main" count="28" uniqueCount="23">
  <si>
    <t>Наименование автономного учреждения:</t>
  </si>
  <si>
    <t>Доля бюджетных средств в общем объеме расходов, %</t>
  </si>
  <si>
    <t>Объем расходов в 2021 году, (руб)</t>
  </si>
  <si>
    <t>Объем расходов в 2022 году, (руб)</t>
  </si>
  <si>
    <t>МАУ "ЕДИНАЯ МЕЖПОСЕЛЕНЧЕСКАЯ СПЕЦИАЛИЗИРОВАННАЯ СЛУЖБА "СЕВЕРО-БАЙКАЛЬСКОГО РАЙОНА"</t>
  </si>
  <si>
    <t>МАУ ДО "ДШИ П.НОВЫЙ УОЯН" МО "СЕВЕРО-БАЙКАЛЬСКИЙ РАЙОН"</t>
  </si>
  <si>
    <t>МАУ ДО "ДШИ П.КИЧЕРА" МО "СЕВЕРО-БАЙКАЛЬСКИЙ РАЙОН"</t>
  </si>
  <si>
    <t>МАУ ДО "ДШИ П. НИЖНЕАНГАРСК" МО "СЕВЕРО-БАЙКАЛЬСКИЙ РАЙОН"</t>
  </si>
  <si>
    <t>МАУ "ИНФОРМАЦИОННО-МЕТОДИЧЕСКИЙ ЦЕНТР КУЛЬТУРЫ" МУНИЦИПАЛЬНОГО ОБРАЗОВАНИЯ "СЕВЕРО-БАЙКАЛЬСКИЙ РАЙОН"</t>
  </si>
  <si>
    <t>АУ СДК С. БАЙКАЛЬСКОЕ МУНИЦИПАЛЬНОГО ОБРАЗОВАНИЯ СЕЛЬСКОГО ПОСЕЛЕНИЯ "БАЙКАЛЬСКОЕ ЭВЕНКИЙСКОЕ"</t>
  </si>
  <si>
    <t>АУ "ММЦД П. НИЖНЕАНГАРСК "МО СЕВЕРО-БАЙКАЛЬСКИЙ РАЙОН"</t>
  </si>
  <si>
    <t>АУ "ММЦБ П. НИЖНЕАНГАРСК" МО "СЕВЕРО-БАЙКАЛЬСКИЙ РАЙОН"</t>
  </si>
  <si>
    <t>АУ "КДЦ" "СОВРЕМЕННИК" МО СП "ВЕРХНЕЗАИМСКОЕ" СЕВЕРО-БАЙКАЛЬСКОГО РАЙОНА</t>
  </si>
  <si>
    <t xml:space="preserve"> АУ "КДЦ "СЭВДЕН" МО СП "КУМОРСКОЕ ЭВЕНКИЙСКОЕ" СЕВЕРО-БАЙКАЛЬСКОГО РАЙОНА</t>
  </si>
  <si>
    <t>АУ "ИКМ СЕВЕРО-БАЙКАЛЬСКОГО РАЙОНА ИМ. Н.К. КИСЕЛЕВОЙ"</t>
  </si>
  <si>
    <t xml:space="preserve"> АУ " КДЦ "АРГУАКТА С. ХОЛОДНОЕ " МО СП "ХОЛОДНОЕ ЭВЕНКИЙСКОЕ " СЕВЕРО-БАЙКАЛЬСКОГО РАЙОНА</t>
  </si>
  <si>
    <t>Всего:</t>
  </si>
  <si>
    <t>Темп роста/ снижения доли бюджетных средств в общем объеме расходов 2022 к 2021, %</t>
  </si>
  <si>
    <t>За счет  средств бюджета</t>
  </si>
  <si>
    <t>За счет средств внебюджета</t>
  </si>
  <si>
    <t>ДК "РОМАНТИК", АУ</t>
  </si>
  <si>
    <t>Рост/снижение доли бюджетных средств в общем объеме расходов 2022 к 2021 в абсолютном выражении</t>
  </si>
  <si>
    <t>Доля расходов бюджета МО "Северо-Байкальский район" на финансирование услуг социальной сферы, оказываемых автономными учреждениями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</si>
</sst>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workbookViewId="0">
      <selection activeCell="M2" sqref="M2"/>
    </sheetView>
  </sheetViews>
  <sheetFormatPr defaultRowHeight="15" x14ac:dyDescent="0.25"/>
  <cols>
    <col min="1" max="1" width="54.42578125" customWidth="1"/>
    <col min="2" max="2" width="19.42578125" bestFit="1" customWidth="1"/>
    <col min="3" max="3" width="16.42578125" bestFit="1" customWidth="1"/>
    <col min="4" max="4" width="15.140625" bestFit="1" customWidth="1"/>
    <col min="5" max="5" width="17.85546875" customWidth="1"/>
    <col min="6" max="6" width="19.42578125" bestFit="1" customWidth="1"/>
    <col min="7" max="7" width="17.85546875" bestFit="1" customWidth="1"/>
    <col min="8" max="8" width="15.140625" bestFit="1" customWidth="1"/>
    <col min="9" max="9" width="16.85546875" customWidth="1"/>
    <col min="10" max="10" width="22.85546875" customWidth="1"/>
    <col min="11" max="11" width="20.42578125" customWidth="1"/>
  </cols>
  <sheetData>
    <row r="1" spans="1:20" ht="44.25" customHeight="1" x14ac:dyDescent="0.3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1"/>
      <c r="N1" s="1"/>
      <c r="O1" s="1"/>
      <c r="P1" s="1"/>
      <c r="Q1" s="1"/>
      <c r="R1" s="1"/>
      <c r="S1" s="1"/>
      <c r="T1" s="1"/>
    </row>
    <row r="2" spans="1:20" ht="47.25" customHeight="1" x14ac:dyDescent="0.3">
      <c r="A2" s="17" t="s">
        <v>0</v>
      </c>
      <c r="B2" s="12" t="s">
        <v>2</v>
      </c>
      <c r="C2" s="13"/>
      <c r="D2" s="14"/>
      <c r="E2" s="17" t="s">
        <v>1</v>
      </c>
      <c r="F2" s="12" t="s">
        <v>3</v>
      </c>
      <c r="G2" s="13"/>
      <c r="H2" s="14"/>
      <c r="I2" s="17" t="s">
        <v>1</v>
      </c>
      <c r="J2" s="15" t="s">
        <v>21</v>
      </c>
      <c r="K2" s="15" t="s">
        <v>17</v>
      </c>
      <c r="L2" s="5"/>
      <c r="M2" s="5"/>
      <c r="N2" s="1"/>
      <c r="O2" s="1"/>
      <c r="P2" s="1"/>
      <c r="Q2" s="1"/>
      <c r="R2" s="1"/>
      <c r="S2" s="1"/>
      <c r="T2" s="1"/>
    </row>
    <row r="3" spans="1:20" ht="105.75" customHeight="1" x14ac:dyDescent="0.3">
      <c r="A3" s="17"/>
      <c r="B3" s="7" t="s">
        <v>16</v>
      </c>
      <c r="C3" s="7" t="s">
        <v>18</v>
      </c>
      <c r="D3" s="7" t="s">
        <v>19</v>
      </c>
      <c r="E3" s="17"/>
      <c r="F3" s="7" t="s">
        <v>16</v>
      </c>
      <c r="G3" s="7" t="s">
        <v>18</v>
      </c>
      <c r="H3" s="7" t="s">
        <v>19</v>
      </c>
      <c r="I3" s="17"/>
      <c r="J3" s="16"/>
      <c r="K3" s="16"/>
      <c r="L3" s="5"/>
      <c r="M3" s="5"/>
      <c r="N3" s="1"/>
      <c r="O3" s="1"/>
      <c r="P3" s="1"/>
      <c r="Q3" s="1"/>
      <c r="R3" s="1"/>
      <c r="S3" s="1"/>
      <c r="T3" s="1"/>
    </row>
    <row r="4" spans="1:20" ht="75" x14ac:dyDescent="0.3">
      <c r="A4" s="8" t="s">
        <v>4</v>
      </c>
      <c r="B4" s="9">
        <f>C4+D4</f>
        <v>1599356.24</v>
      </c>
      <c r="C4" s="9">
        <v>1573733.71</v>
      </c>
      <c r="D4" s="9">
        <v>25622.53</v>
      </c>
      <c r="E4" s="10">
        <f>C4*100/B4</f>
        <v>98.397947289091761</v>
      </c>
      <c r="F4" s="9">
        <f>G4+H4</f>
        <v>1649735.53</v>
      </c>
      <c r="G4" s="9">
        <v>1647936.43</v>
      </c>
      <c r="H4" s="9">
        <v>1799.1</v>
      </c>
      <c r="I4" s="10">
        <f>G4*100/F4</f>
        <v>99.890946156684876</v>
      </c>
      <c r="J4" s="10">
        <f>I4-E4</f>
        <v>1.4929988675931156</v>
      </c>
      <c r="K4" s="10">
        <f>I4*100/E4</f>
        <v>101.51730692430677</v>
      </c>
      <c r="L4" s="5"/>
      <c r="M4" s="5"/>
      <c r="N4" s="1"/>
      <c r="O4" s="1"/>
      <c r="P4" s="1"/>
      <c r="Q4" s="1"/>
      <c r="R4" s="1"/>
      <c r="S4" s="1"/>
      <c r="T4" s="1"/>
    </row>
    <row r="5" spans="1:20" ht="18.75" x14ac:dyDescent="0.3">
      <c r="A5" s="8" t="s">
        <v>20</v>
      </c>
      <c r="B5" s="9">
        <f>C5+D5</f>
        <v>7488956.4400000004</v>
      </c>
      <c r="C5" s="9">
        <v>6626892.3200000003</v>
      </c>
      <c r="D5" s="9">
        <v>862064.12</v>
      </c>
      <c r="E5" s="10">
        <f>C5*100/B5</f>
        <v>88.488861874058372</v>
      </c>
      <c r="F5" s="9">
        <f t="shared" ref="F5:F16" si="0">G5+H5</f>
        <v>10377100.859999999</v>
      </c>
      <c r="G5" s="9">
        <v>9432535.75</v>
      </c>
      <c r="H5" s="9">
        <v>944565.11</v>
      </c>
      <c r="I5" s="10">
        <f t="shared" ref="I5:I17" si="1">G5*100/F5</f>
        <v>90.897601143678202</v>
      </c>
      <c r="J5" s="10">
        <f t="shared" ref="J5:J16" si="2">I5-E5</f>
        <v>2.4087392696198293</v>
      </c>
      <c r="K5" s="10">
        <f t="shared" ref="K5:K16" si="3">I5*100/E5</f>
        <v>102.72208187404203</v>
      </c>
      <c r="L5" s="5"/>
      <c r="M5" s="5"/>
      <c r="N5" s="1"/>
      <c r="O5" s="1"/>
      <c r="P5" s="1"/>
      <c r="Q5" s="1"/>
      <c r="R5" s="1"/>
      <c r="S5" s="1"/>
      <c r="T5" s="1"/>
    </row>
    <row r="6" spans="1:20" ht="37.5" x14ac:dyDescent="0.3">
      <c r="A6" s="8" t="s">
        <v>5</v>
      </c>
      <c r="B6" s="9">
        <f t="shared" ref="B6:B16" si="4">C6+D6</f>
        <v>13693449.48</v>
      </c>
      <c r="C6" s="9">
        <v>13070403.25</v>
      </c>
      <c r="D6" s="9">
        <v>623046.23</v>
      </c>
      <c r="E6" s="10">
        <f t="shared" ref="E6:E17" si="5">C6*100/B6</f>
        <v>95.450041781583295</v>
      </c>
      <c r="F6" s="9">
        <f t="shared" si="0"/>
        <v>54109279.789999999</v>
      </c>
      <c r="G6" s="9">
        <v>53417552.509999998</v>
      </c>
      <c r="H6" s="9">
        <v>691727.28</v>
      </c>
      <c r="I6" s="10">
        <f t="shared" si="1"/>
        <v>98.721610631883081</v>
      </c>
      <c r="J6" s="10">
        <f t="shared" si="2"/>
        <v>3.2715688502997864</v>
      </c>
      <c r="K6" s="10">
        <f t="shared" si="3"/>
        <v>103.42751955812243</v>
      </c>
      <c r="L6" s="5"/>
      <c r="M6" s="5"/>
      <c r="N6" s="1"/>
      <c r="O6" s="1"/>
      <c r="P6" s="1"/>
      <c r="Q6" s="1"/>
      <c r="R6" s="1"/>
      <c r="S6" s="1"/>
      <c r="T6" s="1"/>
    </row>
    <row r="7" spans="1:20" ht="37.5" x14ac:dyDescent="0.3">
      <c r="A7" s="8" t="s">
        <v>6</v>
      </c>
      <c r="B7" s="9">
        <f t="shared" si="4"/>
        <v>16527632.6</v>
      </c>
      <c r="C7" s="9">
        <v>15959305.189999999</v>
      </c>
      <c r="D7" s="9">
        <v>568327.41</v>
      </c>
      <c r="E7" s="10">
        <f t="shared" si="5"/>
        <v>96.561350171832842</v>
      </c>
      <c r="F7" s="9">
        <f t="shared" si="0"/>
        <v>12464346.789999999</v>
      </c>
      <c r="G7" s="9">
        <v>12181102.34</v>
      </c>
      <c r="H7" s="9">
        <v>283244.45</v>
      </c>
      <c r="I7" s="10">
        <f t="shared" si="1"/>
        <v>97.727562825616801</v>
      </c>
      <c r="J7" s="10">
        <f t="shared" si="2"/>
        <v>1.1662126537839583</v>
      </c>
      <c r="K7" s="10">
        <f t="shared" si="3"/>
        <v>101.20774269592198</v>
      </c>
      <c r="L7" s="5"/>
      <c r="M7" s="5"/>
      <c r="N7" s="1"/>
      <c r="O7" s="1"/>
      <c r="P7" s="1"/>
      <c r="Q7" s="1"/>
      <c r="R7" s="1"/>
      <c r="S7" s="1"/>
      <c r="T7" s="1"/>
    </row>
    <row r="8" spans="1:20" ht="56.25" x14ac:dyDescent="0.3">
      <c r="A8" s="8" t="s">
        <v>7</v>
      </c>
      <c r="B8" s="9">
        <f t="shared" si="4"/>
        <v>16647431.810000001</v>
      </c>
      <c r="C8" s="9">
        <v>16003179.08</v>
      </c>
      <c r="D8" s="9">
        <v>644252.73</v>
      </c>
      <c r="E8" s="10">
        <f t="shared" si="5"/>
        <v>96.130017306254999</v>
      </c>
      <c r="F8" s="9">
        <f t="shared" si="0"/>
        <v>18445105.93</v>
      </c>
      <c r="G8" s="9">
        <v>17748370.66</v>
      </c>
      <c r="H8" s="9">
        <v>696735.27</v>
      </c>
      <c r="I8" s="10">
        <f t="shared" si="1"/>
        <v>96.222655089951004</v>
      </c>
      <c r="J8" s="10">
        <f t="shared" si="2"/>
        <v>9.2637783696005727E-2</v>
      </c>
      <c r="K8" s="10">
        <f t="shared" si="3"/>
        <v>100.09636717675903</v>
      </c>
      <c r="L8" s="5"/>
      <c r="M8" s="5"/>
      <c r="N8" s="1"/>
      <c r="O8" s="1"/>
      <c r="P8" s="1"/>
      <c r="Q8" s="1"/>
      <c r="R8" s="1"/>
      <c r="S8" s="1"/>
      <c r="T8" s="1"/>
    </row>
    <row r="9" spans="1:20" ht="93.75" x14ac:dyDescent="0.3">
      <c r="A9" s="8" t="s">
        <v>8</v>
      </c>
      <c r="B9" s="9">
        <f t="shared" si="4"/>
        <v>9668272.4499999993</v>
      </c>
      <c r="C9" s="9">
        <v>8079212.4500000002</v>
      </c>
      <c r="D9" s="9">
        <v>1589060</v>
      </c>
      <c r="E9" s="10">
        <f t="shared" si="5"/>
        <v>83.564178520848373</v>
      </c>
      <c r="F9" s="9">
        <f t="shared" si="0"/>
        <v>17172955.460000001</v>
      </c>
      <c r="G9" s="9">
        <v>14406647.43</v>
      </c>
      <c r="H9" s="9">
        <v>2766308.03</v>
      </c>
      <c r="I9" s="10">
        <f t="shared" si="1"/>
        <v>83.891485443822376</v>
      </c>
      <c r="J9" s="10">
        <f t="shared" si="2"/>
        <v>0.3273069229740031</v>
      </c>
      <c r="K9" s="10">
        <f t="shared" si="3"/>
        <v>100.39168328914087</v>
      </c>
      <c r="L9" s="5"/>
      <c r="M9" s="5"/>
      <c r="N9" s="1"/>
      <c r="O9" s="1"/>
      <c r="P9" s="1"/>
      <c r="Q9" s="1"/>
      <c r="R9" s="1"/>
      <c r="S9" s="1"/>
      <c r="T9" s="1"/>
    </row>
    <row r="10" spans="1:20" ht="75" x14ac:dyDescent="0.3">
      <c r="A10" s="8" t="s">
        <v>9</v>
      </c>
      <c r="B10" s="9">
        <f t="shared" si="4"/>
        <v>1768487.51</v>
      </c>
      <c r="C10" s="9">
        <v>1757050.23</v>
      </c>
      <c r="D10" s="9">
        <v>11437.28</v>
      </c>
      <c r="E10" s="10">
        <f t="shared" si="5"/>
        <v>99.353273351644987</v>
      </c>
      <c r="F10" s="9">
        <f t="shared" si="0"/>
        <v>2219319.27</v>
      </c>
      <c r="G10" s="9">
        <v>2188195.13</v>
      </c>
      <c r="H10" s="9">
        <v>31124.14</v>
      </c>
      <c r="I10" s="10">
        <f t="shared" si="1"/>
        <v>98.597581680980937</v>
      </c>
      <c r="J10" s="10">
        <f t="shared" si="2"/>
        <v>-0.7556916706640493</v>
      </c>
      <c r="K10" s="10">
        <f t="shared" si="3"/>
        <v>99.239389256970526</v>
      </c>
      <c r="L10" s="5"/>
      <c r="M10" s="5"/>
      <c r="N10" s="1"/>
      <c r="O10" s="1"/>
      <c r="P10" s="1"/>
      <c r="Q10" s="1"/>
      <c r="R10" s="1"/>
      <c r="S10" s="1"/>
      <c r="T10" s="1"/>
    </row>
    <row r="11" spans="1:20" ht="37.5" x14ac:dyDescent="0.3">
      <c r="A11" s="8" t="s">
        <v>10</v>
      </c>
      <c r="B11" s="9">
        <f t="shared" si="4"/>
        <v>10853934</v>
      </c>
      <c r="C11" s="9">
        <v>10563468.66</v>
      </c>
      <c r="D11" s="9">
        <v>290465.34000000003</v>
      </c>
      <c r="E11" s="10">
        <f t="shared" si="5"/>
        <v>97.323870404960999</v>
      </c>
      <c r="F11" s="9">
        <f t="shared" si="0"/>
        <v>13380204.949999999</v>
      </c>
      <c r="G11" s="9">
        <v>12103648.6</v>
      </c>
      <c r="H11" s="9">
        <v>1276556.3500000001</v>
      </c>
      <c r="I11" s="10">
        <f t="shared" si="1"/>
        <v>90.459366244610479</v>
      </c>
      <c r="J11" s="10">
        <f t="shared" si="2"/>
        <v>-6.8645041603505206</v>
      </c>
      <c r="K11" s="10">
        <f t="shared" si="3"/>
        <v>92.94674150155808</v>
      </c>
      <c r="L11" s="5"/>
      <c r="M11" s="5"/>
      <c r="N11" s="1"/>
      <c r="O11" s="1"/>
      <c r="P11" s="1"/>
      <c r="Q11" s="1"/>
      <c r="R11" s="1"/>
      <c r="S11" s="1"/>
      <c r="T11" s="1"/>
    </row>
    <row r="12" spans="1:20" ht="37.5" x14ac:dyDescent="0.3">
      <c r="A12" s="8" t="s">
        <v>11</v>
      </c>
      <c r="B12" s="9">
        <f t="shared" si="4"/>
        <v>5428860.9199999999</v>
      </c>
      <c r="C12" s="9">
        <v>5305614.92</v>
      </c>
      <c r="D12" s="9">
        <v>123246</v>
      </c>
      <c r="E12" s="10">
        <f t="shared" si="5"/>
        <v>97.729800011159611</v>
      </c>
      <c r="F12" s="9">
        <f t="shared" si="0"/>
        <v>6678132.6900000004</v>
      </c>
      <c r="G12" s="9">
        <v>6505200.1100000003</v>
      </c>
      <c r="H12" s="9">
        <v>172932.58</v>
      </c>
      <c r="I12" s="10">
        <f t="shared" si="1"/>
        <v>97.410465050223493</v>
      </c>
      <c r="J12" s="10">
        <f t="shared" si="2"/>
        <v>-0.3193349609361178</v>
      </c>
      <c r="K12" s="10">
        <f t="shared" si="3"/>
        <v>99.673247094642946</v>
      </c>
      <c r="L12" s="5"/>
      <c r="M12" s="5"/>
      <c r="N12" s="1"/>
      <c r="O12" s="1"/>
      <c r="P12" s="1"/>
      <c r="Q12" s="1"/>
      <c r="R12" s="1"/>
      <c r="S12" s="1"/>
      <c r="T12" s="1"/>
    </row>
    <row r="13" spans="1:20" ht="56.25" x14ac:dyDescent="0.3">
      <c r="A13" s="8" t="s">
        <v>12</v>
      </c>
      <c r="B13" s="9">
        <f t="shared" si="4"/>
        <v>2400292.0699999998</v>
      </c>
      <c r="C13" s="9">
        <v>2384382.67</v>
      </c>
      <c r="D13" s="9">
        <v>15909.4</v>
      </c>
      <c r="E13" s="10">
        <f t="shared" si="5"/>
        <v>99.337188994670981</v>
      </c>
      <c r="F13" s="9">
        <f t="shared" si="0"/>
        <v>3337977.8</v>
      </c>
      <c r="G13" s="9">
        <v>3307062.59</v>
      </c>
      <c r="H13" s="9">
        <v>30915.21</v>
      </c>
      <c r="I13" s="10">
        <f t="shared" si="1"/>
        <v>99.073834163906071</v>
      </c>
      <c r="J13" s="10">
        <f t="shared" si="2"/>
        <v>-0.26335483076491073</v>
      </c>
      <c r="K13" s="10">
        <f t="shared" si="3"/>
        <v>99.73488797757399</v>
      </c>
      <c r="L13" s="5"/>
      <c r="M13" s="5"/>
      <c r="N13" s="1"/>
      <c r="O13" s="1"/>
      <c r="P13" s="1"/>
      <c r="Q13" s="1"/>
      <c r="R13" s="1"/>
      <c r="S13" s="1"/>
      <c r="T13" s="1"/>
    </row>
    <row r="14" spans="1:20" ht="56.25" x14ac:dyDescent="0.3">
      <c r="A14" s="8" t="s">
        <v>13</v>
      </c>
      <c r="B14" s="9">
        <f t="shared" si="4"/>
        <v>6563682.5799999991</v>
      </c>
      <c r="C14" s="9">
        <v>6482990.8099999996</v>
      </c>
      <c r="D14" s="9">
        <v>80691.77</v>
      </c>
      <c r="E14" s="10">
        <f t="shared" si="5"/>
        <v>98.770632659082679</v>
      </c>
      <c r="F14" s="9">
        <f t="shared" si="0"/>
        <v>2410339.0900000003</v>
      </c>
      <c r="G14" s="9">
        <v>2365471.6800000002</v>
      </c>
      <c r="H14" s="9">
        <v>44867.41</v>
      </c>
      <c r="I14" s="10">
        <f t="shared" si="1"/>
        <v>98.138543651963928</v>
      </c>
      <c r="J14" s="10">
        <f t="shared" si="2"/>
        <v>-0.6320890071187506</v>
      </c>
      <c r="K14" s="10">
        <f t="shared" si="3"/>
        <v>99.360043577628517</v>
      </c>
      <c r="L14" s="5"/>
      <c r="M14" s="5"/>
      <c r="N14" s="1"/>
      <c r="O14" s="1"/>
      <c r="P14" s="1"/>
      <c r="Q14" s="1"/>
      <c r="R14" s="1"/>
      <c r="S14" s="1"/>
      <c r="T14" s="1"/>
    </row>
    <row r="15" spans="1:20" ht="37.5" x14ac:dyDescent="0.3">
      <c r="A15" s="8" t="s">
        <v>14</v>
      </c>
      <c r="B15" s="9">
        <f t="shared" si="4"/>
        <v>6862857.7999999998</v>
      </c>
      <c r="C15" s="9">
        <v>6441575.4199999999</v>
      </c>
      <c r="D15" s="9">
        <v>421282.38</v>
      </c>
      <c r="E15" s="10">
        <f t="shared" si="5"/>
        <v>93.861414701030242</v>
      </c>
      <c r="F15" s="9">
        <f t="shared" si="0"/>
        <v>5734757</v>
      </c>
      <c r="G15" s="9">
        <v>4895475.32</v>
      </c>
      <c r="H15" s="9">
        <v>839281.68</v>
      </c>
      <c r="I15" s="10">
        <f t="shared" si="1"/>
        <v>85.365000121190832</v>
      </c>
      <c r="J15" s="10">
        <f t="shared" si="2"/>
        <v>-8.49641457983941</v>
      </c>
      <c r="K15" s="10">
        <f t="shared" si="3"/>
        <v>90.947915491256538</v>
      </c>
      <c r="L15" s="5"/>
      <c r="M15" s="5"/>
      <c r="N15" s="1"/>
      <c r="O15" s="1"/>
      <c r="P15" s="1"/>
      <c r="Q15" s="1"/>
      <c r="R15" s="1"/>
      <c r="S15" s="1"/>
      <c r="T15" s="1"/>
    </row>
    <row r="16" spans="1:20" ht="75" x14ac:dyDescent="0.3">
      <c r="A16" s="8" t="s">
        <v>15</v>
      </c>
      <c r="B16" s="9">
        <f t="shared" si="4"/>
        <v>1821614.09</v>
      </c>
      <c r="C16" s="9">
        <v>1735797.07</v>
      </c>
      <c r="D16" s="9">
        <v>85817.02</v>
      </c>
      <c r="E16" s="10">
        <f t="shared" si="5"/>
        <v>95.288957168749164</v>
      </c>
      <c r="F16" s="9">
        <f t="shared" si="0"/>
        <v>4448654.9099999992</v>
      </c>
      <c r="G16" s="9">
        <v>4402309.5599999996</v>
      </c>
      <c r="H16" s="9">
        <v>46345.35</v>
      </c>
      <c r="I16" s="10">
        <f t="shared" si="1"/>
        <v>98.958216563487056</v>
      </c>
      <c r="J16" s="10">
        <f t="shared" si="2"/>
        <v>3.6692593947378924</v>
      </c>
      <c r="K16" s="10">
        <f t="shared" si="3"/>
        <v>103.85066591529586</v>
      </c>
      <c r="L16" s="5"/>
      <c r="M16" s="5"/>
      <c r="N16" s="1"/>
      <c r="O16" s="1"/>
      <c r="P16" s="1"/>
      <c r="Q16" s="1"/>
      <c r="R16" s="1"/>
      <c r="S16" s="1"/>
      <c r="T16" s="1"/>
    </row>
    <row r="17" spans="1:20" s="3" customFormat="1" ht="18.75" x14ac:dyDescent="0.3">
      <c r="A17" s="8" t="s">
        <v>16</v>
      </c>
      <c r="B17" s="9">
        <f>SUM(B4:B16)</f>
        <v>101324827.98999999</v>
      </c>
      <c r="C17" s="9">
        <f>SUM(C4:C16)</f>
        <v>95983605.780000001</v>
      </c>
      <c r="D17" s="9">
        <f>SUM(D4:D16)</f>
        <v>5341222.209999999</v>
      </c>
      <c r="E17" s="10">
        <f t="shared" si="5"/>
        <v>94.728614579511415</v>
      </c>
      <c r="F17" s="9">
        <f>SUM(F4:F16)</f>
        <v>152427910.07000002</v>
      </c>
      <c r="G17" s="9">
        <f>SUM(G4:G16)</f>
        <v>144601508.10999998</v>
      </c>
      <c r="H17" s="9">
        <f>SUM(H4:H16)</f>
        <v>7826401.96</v>
      </c>
      <c r="I17" s="10">
        <f t="shared" si="1"/>
        <v>94.86550595858337</v>
      </c>
      <c r="J17" s="10">
        <f>ROUND(I17-E17,2)</f>
        <v>0.14000000000000001</v>
      </c>
      <c r="K17" s="10">
        <f>ROUND(I17*100/E17,3)</f>
        <v>100.145</v>
      </c>
      <c r="L17" s="6"/>
      <c r="M17" s="6"/>
      <c r="N17" s="2"/>
      <c r="O17" s="2"/>
      <c r="P17" s="2"/>
      <c r="Q17" s="2"/>
      <c r="R17" s="2"/>
      <c r="S17" s="2"/>
      <c r="T17" s="2"/>
    </row>
    <row r="18" spans="1:2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8">
    <mergeCell ref="A1:K1"/>
    <mergeCell ref="B2:D2"/>
    <mergeCell ref="F2:H2"/>
    <mergeCell ref="J2:J3"/>
    <mergeCell ref="A2:A3"/>
    <mergeCell ref="E2:E3"/>
    <mergeCell ref="I2:I3"/>
    <mergeCell ref="K2:K3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2023-06-07T05:21:07Z</dcterms:modified>
</cp:coreProperties>
</file>